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EALTH MANAGEMENT\The Scout\2024 Newsletters\10-JULY\"/>
    </mc:Choice>
  </mc:AlternateContent>
  <xr:revisionPtr revIDLastSave="0" documentId="13_ncr:1_{0A601B7F-6DA4-4DA0-AC44-7234AEF89C26}" xr6:coauthVersionLast="47" xr6:coauthVersionMax="47" xr10:uidLastSave="{00000000-0000-0000-0000-000000000000}"/>
  <bookViews>
    <workbookView xWindow="-120" yWindow="-120" windowWidth="20730" windowHeight="11160" xr2:uid="{502020F6-7D10-4EF0-8173-5A762B731F57}"/>
  </bookViews>
  <sheets>
    <sheet name="Payment Events by Date (2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2" i="1" l="1"/>
  <c r="G21" i="1"/>
  <c r="G14" i="1"/>
  <c r="G31" i="1" l="1"/>
  <c r="G20" i="1"/>
  <c r="G15" i="1"/>
  <c r="G42" i="1"/>
  <c r="G3" i="1"/>
</calcChain>
</file>

<file path=xl/sharedStrings.xml><?xml version="1.0" encoding="utf-8"?>
<sst xmlns="http://schemas.openxmlformats.org/spreadsheetml/2006/main" count="188" uniqueCount="83">
  <si>
    <t>KN08033GAD09</t>
  </si>
  <si>
    <t>AGG300740 Private Placement</t>
  </si>
  <si>
    <t>Coupon</t>
  </si>
  <si>
    <t>XCD</t>
  </si>
  <si>
    <t>KN74050GCV88</t>
  </si>
  <si>
    <t>LCG070425</t>
  </si>
  <si>
    <t>KN24033BBW56</t>
  </si>
  <si>
    <t>DMB050724</t>
  </si>
  <si>
    <t>TotalRedemption</t>
  </si>
  <si>
    <t>KN74083NAY06</t>
  </si>
  <si>
    <t>VCG080728 Private Placement</t>
  </si>
  <si>
    <t>KN74083NBB93</t>
  </si>
  <si>
    <t>VCN060724 Private Placement</t>
  </si>
  <si>
    <t>KN74050GBW70</t>
  </si>
  <si>
    <t>LCG100725 Private Placement</t>
  </si>
  <si>
    <t>KN74083CIK64</t>
  </si>
  <si>
    <t>VCB090724</t>
  </si>
  <si>
    <t>KN24033GAC98</t>
  </si>
  <si>
    <t>DMG300634</t>
  </si>
  <si>
    <t>Amortization</t>
  </si>
  <si>
    <t>KN25516MDY86</t>
  </si>
  <si>
    <t>HMB120724 Private Placement</t>
  </si>
  <si>
    <t>KN74050GCR76</t>
  </si>
  <si>
    <t>FLG071024</t>
  </si>
  <si>
    <t>USD</t>
  </si>
  <si>
    <t>KN74050GCZ92</t>
  </si>
  <si>
    <t>FLG1024AA Private Placement</t>
  </si>
  <si>
    <t>KN08033GBQ03</t>
  </si>
  <si>
    <t>AGG100130 Private Placement</t>
  </si>
  <si>
    <t>KN08033GCI51</t>
  </si>
  <si>
    <t>AGG050127 Private Placement</t>
  </si>
  <si>
    <t>KN74050GEA24</t>
  </si>
  <si>
    <t>LCG070728</t>
  </si>
  <si>
    <t>KN74050CHP51</t>
  </si>
  <si>
    <t>LCB160724</t>
  </si>
  <si>
    <t>KN74050GCS59</t>
  </si>
  <si>
    <t>LCG101027</t>
  </si>
  <si>
    <t>KN74050GDA33</t>
  </si>
  <si>
    <t>LCG1027AA Private Placement</t>
  </si>
  <si>
    <t>KN74083NAN41</t>
  </si>
  <si>
    <t>VCG070725 Private Placement</t>
  </si>
  <si>
    <t>KN74048GAB97</t>
  </si>
  <si>
    <t>KNG450457</t>
  </si>
  <si>
    <t>KN74048GAC70</t>
  </si>
  <si>
    <t>FKG200432</t>
  </si>
  <si>
    <t>KN08033CGI28</t>
  </si>
  <si>
    <t>AGB200724</t>
  </si>
  <si>
    <t>KN74050GEP92</t>
  </si>
  <si>
    <t>FLG050727 Private Placement</t>
  </si>
  <si>
    <t>KN74050GBN45</t>
  </si>
  <si>
    <t>LCG150729</t>
  </si>
  <si>
    <t>KN74050GCU06</t>
  </si>
  <si>
    <t>LCG100128</t>
  </si>
  <si>
    <t>KN74050GDC98</t>
  </si>
  <si>
    <t>LCG0128AA Private Placement</t>
  </si>
  <si>
    <t>KN74050GDO37</t>
  </si>
  <si>
    <t>FLG070726</t>
  </si>
  <si>
    <t>KN74050GEQ75</t>
  </si>
  <si>
    <t>LCN250725</t>
  </si>
  <si>
    <t>KN74083NAQ71</t>
  </si>
  <si>
    <t>VCG0725AA Private Placement</t>
  </si>
  <si>
    <t>KN08033GAN80</t>
  </si>
  <si>
    <t>FAG100724 Private Placement</t>
  </si>
  <si>
    <t>KN08033GCM89</t>
  </si>
  <si>
    <t>AGG100731 Private Placement</t>
  </si>
  <si>
    <t>KN74050GEP28</t>
  </si>
  <si>
    <t>FLG100732A Private Placement</t>
  </si>
  <si>
    <t>KN08033GDG03</t>
  </si>
  <si>
    <t>AGG071030 Private Placement</t>
  </si>
  <si>
    <t>KN24033GAH85</t>
  </si>
  <si>
    <t>DMG070726</t>
  </si>
  <si>
    <t>KN25516MEE14</t>
  </si>
  <si>
    <t>HMB290125</t>
  </si>
  <si>
    <t>KN08033GCH94</t>
  </si>
  <si>
    <t>AGG0127AA Private Placement</t>
  </si>
  <si>
    <t>ISIN</t>
  </si>
  <si>
    <t>TRADING SYMBOL</t>
  </si>
  <si>
    <t>PAYMENT TYPE</t>
  </si>
  <si>
    <t>PAYMENT DATE</t>
  </si>
  <si>
    <t>RATE</t>
  </si>
  <si>
    <t>QUANTITY</t>
  </si>
  <si>
    <t>INTEREST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</si>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</sst>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00_);[Red]\(&quot;$&quot;#,##0.00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5" fontId="0" fillId="0" borderId="10" xfId="0" applyNumberFormat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15" xfId="0" applyNumberFormat="1" applyBorder="1" applyAlignment="1">
      <alignment horizontal="center" vertical="center"/>
    </xf>
    <xf numFmtId="8" fontId="0" fillId="0" borderId="15" xfId="0" applyNumberFormat="1" applyBorder="1" applyAlignment="1">
      <alignment horizontal="center" vertical="center"/>
    </xf>
    <xf numFmtId="44" fontId="16" fillId="0" borderId="13" xfId="44" applyFont="1" applyBorder="1" applyAlignment="1">
      <alignment horizontal="center" vertical="center"/>
    </xf>
    <xf numFmtId="44" fontId="0" fillId="0" borderId="10" xfId="44" applyFont="1" applyBorder="1" applyAlignment="1">
      <alignment horizontal="center" vertical="center"/>
    </xf>
    <xf numFmtId="44" fontId="18" fillId="0" borderId="0" xfId="44" applyFont="1" applyAlignment="1">
      <alignment horizontal="center" vertical="center"/>
    </xf>
    <xf numFmtId="44" fontId="0" fillId="0" borderId="15" xfId="44" applyFont="1" applyBorder="1" applyAlignment="1">
      <alignment horizontal="center" vertical="center"/>
    </xf>
    <xf numFmtId="44" fontId="0" fillId="0" borderId="0" xfId="44" applyFont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3340FF54-2FEC-4C2F-B8EB-CB471567A850}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FBFE894-4868-422B-9063-FCAB9EBB5C6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A9BD91-91E3-4723-83A7-26E272DE2EDF}" name="Table1" displayName="Table1" ref="A1:H46" totalsRowShown="0" headerRowDxfId="11" dataDxfId="9" headerRowBorderDxfId="10" tableBorderDxfId="8">
  <autoFilter ref="A1:H46" xr:uid="{71A9BD91-91E3-4723-83A7-26E272DE2EDF}"/>
  <tableColumns count="8">
    <tableColumn id="1" xr3:uid="{5ACFE97D-7ACD-406F-AC68-FD0400B0DD64}" name="ISIN" dataDxfId="7"/>
    <tableColumn id="2" xr3:uid="{2ABBB4A2-50EB-4702-8B1C-13709FDEE1FA}" name="TRADING SYMBOL" dataDxfId="6"/>
    <tableColumn id="3" xr3:uid="{776C2FFA-1CC9-4D12-A28F-6847877844C4}" name="PAYMENT TYPE" dataDxfId="5"/>
    <tableColumn id="4" xr3:uid="{9EDA7A91-A1F0-4CA5-A283-8A2A47AF5D67}" name="PAYMENT DATE" dataDxfId="4"/>
    <tableColumn id="7" xr3:uid="{0D5BE868-D009-4F8C-9F45-C553E9850497}" name="RATE" dataDxfId="3"/>
    <tableColumn id="8" xr3:uid="{AD522833-E484-4504-A484-B8F4A63EE2D7}" name="QUANTITY" dataDxfId="2"/>
    <tableColumn id="9" xr3:uid="{2DB3D845-9184-413C-A513-3C05C4C6932F}" name="INTEREST" dataDxfId="1" dataCellStyle="Currency"/>
    <tableColumn id="10" xr3:uid="{E23A9250-738F-499B-9D29-E78AEA7CD8D2}" name="CURRENC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DA9C-DA63-44E4-8FFD-6A02F128D10F}">
  <dimension ref="A1:J46"/>
  <sheetViews>
    <sheetView showGridLines="0" tabSelected="1" workbookViewId="0">
      <selection activeCell="G12" sqref="G12"/>
    </sheetView>
  </sheetViews>
  <sheetFormatPr defaultRowHeight="15" x14ac:dyDescent="0.25"/>
  <cols>
    <col min="1" max="1" width="14.85546875" style="8" bestFit="1" customWidth="1"/>
    <col min="2" max="2" width="28" style="8" bestFit="1" customWidth="1"/>
    <col min="3" max="3" width="19.140625" style="8" bestFit="1" customWidth="1"/>
    <col min="4" max="4" width="19.42578125" style="8" bestFit="1" customWidth="1"/>
    <col min="5" max="5" width="10.140625" style="8" bestFit="1" customWidth="1"/>
    <col min="6" max="6" width="15.5703125" style="8" bestFit="1" customWidth="1"/>
    <col min="7" max="7" width="15.28515625" style="18" bestFit="1" customWidth="1"/>
    <col min="8" max="8" width="16" style="8" bestFit="1" customWidth="1"/>
    <col min="9" max="9" width="9.140625" style="8"/>
    <col min="10" max="10" width="13.5703125" style="8" bestFit="1" customWidth="1"/>
    <col min="11" max="16384" width="9.140625" style="8"/>
  </cols>
  <sheetData>
    <row r="1" spans="1:8" s="3" customFormat="1" x14ac:dyDescent="0.25">
      <c r="A1" s="1" t="s">
        <v>75</v>
      </c>
      <c r="B1" s="2" t="s">
        <v>76</v>
      </c>
      <c r="C1" s="2" t="s">
        <v>77</v>
      </c>
      <c r="D1" s="2" t="s">
        <v>78</v>
      </c>
      <c r="E1" s="2" t="s">
        <v>79</v>
      </c>
      <c r="F1" s="2" t="s">
        <v>80</v>
      </c>
      <c r="G1" s="14" t="s">
        <v>81</v>
      </c>
      <c r="H1" s="2" t="s">
        <v>82</v>
      </c>
    </row>
    <row r="2" spans="1:8" x14ac:dyDescent="0.25">
      <c r="A2" s="4" t="s">
        <v>0</v>
      </c>
      <c r="B2" s="5" t="s">
        <v>1</v>
      </c>
      <c r="C2" s="5" t="s">
        <v>2</v>
      </c>
      <c r="D2" s="6">
        <v>45474</v>
      </c>
      <c r="E2" s="5">
        <v>1</v>
      </c>
      <c r="F2" s="7">
        <v>330000000</v>
      </c>
      <c r="G2" s="15">
        <v>1650000</v>
      </c>
      <c r="H2" s="5" t="s">
        <v>3</v>
      </c>
    </row>
    <row r="3" spans="1:8" x14ac:dyDescent="0.25">
      <c r="A3" s="4" t="s">
        <v>4</v>
      </c>
      <c r="B3" s="5" t="s">
        <v>5</v>
      </c>
      <c r="C3" s="5" t="s">
        <v>2</v>
      </c>
      <c r="D3" s="6">
        <v>45477</v>
      </c>
      <c r="E3" s="5">
        <v>6.25</v>
      </c>
      <c r="F3" s="7">
        <v>20000000</v>
      </c>
      <c r="G3" s="15">
        <f>625000/2</f>
        <v>312500</v>
      </c>
      <c r="H3" s="5" t="s">
        <v>3</v>
      </c>
    </row>
    <row r="4" spans="1:8" x14ac:dyDescent="0.25">
      <c r="A4" s="4" t="s">
        <v>6</v>
      </c>
      <c r="B4" s="5" t="s">
        <v>7</v>
      </c>
      <c r="C4" s="5" t="s">
        <v>8</v>
      </c>
      <c r="D4" s="6">
        <v>45478</v>
      </c>
      <c r="E4" s="5"/>
      <c r="F4" s="7">
        <v>20000000</v>
      </c>
      <c r="G4" s="15">
        <v>20000000</v>
      </c>
      <c r="H4" s="5" t="s">
        <v>3</v>
      </c>
    </row>
    <row r="5" spans="1:8" x14ac:dyDescent="0.25">
      <c r="A5" s="4" t="s">
        <v>9</v>
      </c>
      <c r="B5" s="5" t="s">
        <v>10</v>
      </c>
      <c r="C5" s="5" t="s">
        <v>2</v>
      </c>
      <c r="D5" s="6">
        <v>45479</v>
      </c>
      <c r="E5" s="5">
        <v>6.75</v>
      </c>
      <c r="F5" s="7">
        <v>7040000</v>
      </c>
      <c r="G5" s="15">
        <v>237600</v>
      </c>
      <c r="H5" s="5" t="s">
        <v>3</v>
      </c>
    </row>
    <row r="6" spans="1:8" x14ac:dyDescent="0.25">
      <c r="A6" s="4" t="s">
        <v>11</v>
      </c>
      <c r="B6" s="5" t="s">
        <v>12</v>
      </c>
      <c r="C6" s="5" t="s">
        <v>8</v>
      </c>
      <c r="D6" s="6">
        <v>45479</v>
      </c>
      <c r="E6" s="5"/>
      <c r="F6" s="7">
        <v>3750000</v>
      </c>
      <c r="G6" s="15">
        <v>3750000</v>
      </c>
      <c r="H6" s="5" t="s">
        <v>3</v>
      </c>
    </row>
    <row r="7" spans="1:8" x14ac:dyDescent="0.25">
      <c r="A7" s="4" t="s">
        <v>11</v>
      </c>
      <c r="B7" s="5" t="s">
        <v>12</v>
      </c>
      <c r="C7" s="5" t="s">
        <v>2</v>
      </c>
      <c r="D7" s="6">
        <v>45479</v>
      </c>
      <c r="E7" s="5">
        <v>4.5</v>
      </c>
      <c r="F7" s="7">
        <v>3750000</v>
      </c>
      <c r="G7" s="15">
        <v>84375</v>
      </c>
      <c r="H7" s="5" t="s">
        <v>3</v>
      </c>
    </row>
    <row r="8" spans="1:8" x14ac:dyDescent="0.25">
      <c r="A8" s="4" t="s">
        <v>13</v>
      </c>
      <c r="B8" s="5" t="s">
        <v>14</v>
      </c>
      <c r="C8" s="5" t="s">
        <v>2</v>
      </c>
      <c r="D8" s="6">
        <v>45481</v>
      </c>
      <c r="E8" s="5">
        <v>7.5</v>
      </c>
      <c r="F8" s="7">
        <v>15000000</v>
      </c>
      <c r="G8" s="15">
        <v>562500</v>
      </c>
      <c r="H8" s="5" t="s">
        <v>3</v>
      </c>
    </row>
    <row r="9" spans="1:8" x14ac:dyDescent="0.25">
      <c r="A9" s="4" t="s">
        <v>15</v>
      </c>
      <c r="B9" s="5" t="s">
        <v>16</v>
      </c>
      <c r="C9" s="5" t="s">
        <v>8</v>
      </c>
      <c r="D9" s="6">
        <v>45482</v>
      </c>
      <c r="E9" s="5"/>
      <c r="F9" s="7">
        <v>28000000</v>
      </c>
      <c r="G9" s="15">
        <v>28000000</v>
      </c>
      <c r="H9" s="5" t="s">
        <v>3</v>
      </c>
    </row>
    <row r="10" spans="1:8" x14ac:dyDescent="0.25">
      <c r="A10" s="4" t="s">
        <v>17</v>
      </c>
      <c r="B10" s="5" t="s">
        <v>18</v>
      </c>
      <c r="C10" s="5" t="s">
        <v>2</v>
      </c>
      <c r="D10" s="6">
        <v>45483</v>
      </c>
      <c r="E10" s="5">
        <v>3.5</v>
      </c>
      <c r="F10" s="7">
        <v>76751815</v>
      </c>
      <c r="G10" s="15">
        <v>1343156.76</v>
      </c>
      <c r="H10" s="5" t="s">
        <v>3</v>
      </c>
    </row>
    <row r="11" spans="1:8" x14ac:dyDescent="0.25">
      <c r="A11" s="4" t="s">
        <v>17</v>
      </c>
      <c r="B11" s="5" t="s">
        <v>18</v>
      </c>
      <c r="C11" s="5" t="s">
        <v>19</v>
      </c>
      <c r="D11" s="6">
        <v>45483</v>
      </c>
      <c r="E11" s="5">
        <v>3.5</v>
      </c>
      <c r="F11" s="7">
        <v>76751815</v>
      </c>
      <c r="G11" s="16">
        <v>9029625.2000000011</v>
      </c>
      <c r="H11" s="5" t="s">
        <v>3</v>
      </c>
    </row>
    <row r="12" spans="1:8" x14ac:dyDescent="0.25">
      <c r="A12" s="4" t="s">
        <v>20</v>
      </c>
      <c r="B12" s="5" t="s">
        <v>21</v>
      </c>
      <c r="C12" s="5" t="s">
        <v>8</v>
      </c>
      <c r="D12" s="6">
        <v>45485</v>
      </c>
      <c r="E12" s="5"/>
      <c r="F12" s="7">
        <v>29275000</v>
      </c>
      <c r="G12" s="15">
        <v>29275000</v>
      </c>
      <c r="H12" s="5" t="s">
        <v>3</v>
      </c>
    </row>
    <row r="13" spans="1:8" x14ac:dyDescent="0.25">
      <c r="A13" s="4" t="s">
        <v>20</v>
      </c>
      <c r="B13" s="5" t="s">
        <v>21</v>
      </c>
      <c r="C13" s="5" t="s">
        <v>2</v>
      </c>
      <c r="D13" s="6">
        <v>45485</v>
      </c>
      <c r="E13" s="5">
        <v>2.5</v>
      </c>
      <c r="F13" s="7">
        <v>29275000</v>
      </c>
      <c r="G13" s="15">
        <v>364934.93150684901</v>
      </c>
      <c r="H13" s="5" t="s">
        <v>3</v>
      </c>
    </row>
    <row r="14" spans="1:8" x14ac:dyDescent="0.25">
      <c r="A14" s="4" t="s">
        <v>22</v>
      </c>
      <c r="B14" s="5" t="s">
        <v>23</v>
      </c>
      <c r="C14" s="5" t="s">
        <v>2</v>
      </c>
      <c r="D14" s="6">
        <v>45485</v>
      </c>
      <c r="E14" s="5">
        <v>6.5</v>
      </c>
      <c r="F14" s="7">
        <v>2680000</v>
      </c>
      <c r="G14" s="15">
        <f>87100/2</f>
        <v>43550</v>
      </c>
      <c r="H14" s="5" t="s">
        <v>24</v>
      </c>
    </row>
    <row r="15" spans="1:8" x14ac:dyDescent="0.25">
      <c r="A15" s="4" t="s">
        <v>25</v>
      </c>
      <c r="B15" s="5" t="s">
        <v>26</v>
      </c>
      <c r="C15" s="5" t="s">
        <v>2</v>
      </c>
      <c r="D15" s="6">
        <v>45485</v>
      </c>
      <c r="E15" s="5">
        <v>6.5</v>
      </c>
      <c r="F15" s="7">
        <v>3360000</v>
      </c>
      <c r="G15" s="15">
        <f>109200/2</f>
        <v>54600</v>
      </c>
      <c r="H15" s="5" t="s">
        <v>24</v>
      </c>
    </row>
    <row r="16" spans="1:8" x14ac:dyDescent="0.25">
      <c r="A16" s="4" t="s">
        <v>27</v>
      </c>
      <c r="B16" s="5" t="s">
        <v>28</v>
      </c>
      <c r="C16" s="5" t="s">
        <v>2</v>
      </c>
      <c r="D16" s="6">
        <v>45486</v>
      </c>
      <c r="E16" s="5">
        <v>5</v>
      </c>
      <c r="F16" s="7">
        <v>5000000</v>
      </c>
      <c r="G16" s="15">
        <v>125000</v>
      </c>
      <c r="H16" s="5" t="s">
        <v>3</v>
      </c>
    </row>
    <row r="17" spans="1:10" x14ac:dyDescent="0.25">
      <c r="A17" s="4" t="s">
        <v>29</v>
      </c>
      <c r="B17" s="5" t="s">
        <v>30</v>
      </c>
      <c r="C17" s="5" t="s">
        <v>2</v>
      </c>
      <c r="D17" s="6">
        <v>45488</v>
      </c>
      <c r="E17" s="5">
        <v>7</v>
      </c>
      <c r="F17" s="7">
        <v>11894277</v>
      </c>
      <c r="G17" s="15">
        <v>416299.7</v>
      </c>
      <c r="H17" s="5" t="s">
        <v>3</v>
      </c>
    </row>
    <row r="18" spans="1:10" x14ac:dyDescent="0.25">
      <c r="A18" s="4" t="s">
        <v>31</v>
      </c>
      <c r="B18" s="5" t="s">
        <v>32</v>
      </c>
      <c r="C18" s="5" t="s">
        <v>2</v>
      </c>
      <c r="D18" s="6">
        <v>45488</v>
      </c>
      <c r="E18" s="5">
        <v>7.1</v>
      </c>
      <c r="F18" s="7">
        <v>23962000</v>
      </c>
      <c r="G18" s="15">
        <v>850651</v>
      </c>
      <c r="H18" s="5" t="s">
        <v>3</v>
      </c>
    </row>
    <row r="19" spans="1:10" x14ac:dyDescent="0.25">
      <c r="A19" s="4" t="s">
        <v>33</v>
      </c>
      <c r="B19" s="5" t="s">
        <v>34</v>
      </c>
      <c r="C19" s="5" t="s">
        <v>8</v>
      </c>
      <c r="D19" s="6">
        <v>45489</v>
      </c>
      <c r="E19" s="5"/>
      <c r="F19" s="7">
        <v>25000000</v>
      </c>
      <c r="G19" s="15">
        <v>25000000</v>
      </c>
      <c r="H19" s="5" t="s">
        <v>3</v>
      </c>
    </row>
    <row r="20" spans="1:10" x14ac:dyDescent="0.25">
      <c r="A20" s="4" t="s">
        <v>35</v>
      </c>
      <c r="B20" s="5" t="s">
        <v>36</v>
      </c>
      <c r="C20" s="5" t="s">
        <v>2</v>
      </c>
      <c r="D20" s="6">
        <v>45489</v>
      </c>
      <c r="E20" s="5">
        <v>7.25</v>
      </c>
      <c r="F20" s="7">
        <v>16037000</v>
      </c>
      <c r="G20" s="15">
        <f>581341.25/2</f>
        <v>290670.625</v>
      </c>
      <c r="H20" s="5" t="s">
        <v>3</v>
      </c>
    </row>
    <row r="21" spans="1:10" x14ac:dyDescent="0.25">
      <c r="A21" s="4" t="s">
        <v>37</v>
      </c>
      <c r="B21" s="5" t="s">
        <v>38</v>
      </c>
      <c r="C21" s="5" t="s">
        <v>2</v>
      </c>
      <c r="D21" s="6">
        <v>45489</v>
      </c>
      <c r="E21" s="5">
        <v>7.25</v>
      </c>
      <c r="F21" s="7">
        <v>14683000</v>
      </c>
      <c r="G21" s="15">
        <f>532258.75/2</f>
        <v>266129.375</v>
      </c>
      <c r="H21" s="5" t="s">
        <v>3</v>
      </c>
    </row>
    <row r="22" spans="1:10" x14ac:dyDescent="0.25">
      <c r="A22" s="4" t="s">
        <v>39</v>
      </c>
      <c r="B22" s="5" t="s">
        <v>40</v>
      </c>
      <c r="C22" s="5" t="s">
        <v>2</v>
      </c>
      <c r="D22" s="6">
        <v>45489</v>
      </c>
      <c r="E22" s="5">
        <v>7</v>
      </c>
      <c r="F22" s="7">
        <v>2571429</v>
      </c>
      <c r="G22" s="15">
        <v>90000.02</v>
      </c>
      <c r="H22" s="5" t="s">
        <v>3</v>
      </c>
    </row>
    <row r="23" spans="1:10" x14ac:dyDescent="0.25">
      <c r="A23" s="4" t="s">
        <v>39</v>
      </c>
      <c r="B23" s="5" t="s">
        <v>40</v>
      </c>
      <c r="C23" s="5" t="s">
        <v>19</v>
      </c>
      <c r="D23" s="6">
        <v>45489</v>
      </c>
      <c r="E23" s="5"/>
      <c r="F23" s="7">
        <v>2571429</v>
      </c>
      <c r="G23" s="15">
        <v>857142</v>
      </c>
      <c r="H23" s="5" t="s">
        <v>3</v>
      </c>
      <c r="J23" s="9"/>
    </row>
    <row r="24" spans="1:10" x14ac:dyDescent="0.25">
      <c r="A24" s="4" t="s">
        <v>41</v>
      </c>
      <c r="B24" s="5" t="s">
        <v>42</v>
      </c>
      <c r="C24" s="5" t="s">
        <v>2</v>
      </c>
      <c r="D24" s="6">
        <v>45491</v>
      </c>
      <c r="E24" s="5">
        <v>1.5</v>
      </c>
      <c r="F24" s="7">
        <v>134406530</v>
      </c>
      <c r="G24" s="16">
        <v>168008.16250000001</v>
      </c>
      <c r="H24" s="5" t="s">
        <v>3</v>
      </c>
    </row>
    <row r="25" spans="1:10" x14ac:dyDescent="0.25">
      <c r="A25" s="4" t="s">
        <v>41</v>
      </c>
      <c r="B25" s="5" t="s">
        <v>42</v>
      </c>
      <c r="C25" s="5" t="s">
        <v>19</v>
      </c>
      <c r="D25" s="6">
        <v>45491</v>
      </c>
      <c r="E25" s="5"/>
      <c r="F25" s="7">
        <v>134406530</v>
      </c>
      <c r="G25" s="15">
        <v>0</v>
      </c>
      <c r="H25" s="5" t="s">
        <v>3</v>
      </c>
      <c r="J25" s="9"/>
    </row>
    <row r="26" spans="1:10" x14ac:dyDescent="0.25">
      <c r="A26" s="4" t="s">
        <v>43</v>
      </c>
      <c r="B26" s="5" t="s">
        <v>44</v>
      </c>
      <c r="C26" s="5" t="s">
        <v>2</v>
      </c>
      <c r="D26" s="6">
        <v>45491</v>
      </c>
      <c r="E26" s="5">
        <v>3</v>
      </c>
      <c r="F26" s="7">
        <v>15921217</v>
      </c>
      <c r="G26" s="15">
        <v>39803.025943812281</v>
      </c>
      <c r="H26" s="5" t="s">
        <v>24</v>
      </c>
    </row>
    <row r="27" spans="1:10" x14ac:dyDescent="0.25">
      <c r="A27" s="4" t="s">
        <v>43</v>
      </c>
      <c r="B27" s="5" t="s">
        <v>44</v>
      </c>
      <c r="C27" s="5" t="s">
        <v>19</v>
      </c>
      <c r="D27" s="6">
        <v>45491</v>
      </c>
      <c r="E27" s="5">
        <v>3</v>
      </c>
      <c r="F27" s="7">
        <v>15921217</v>
      </c>
      <c r="G27" s="15">
        <v>150462.48500651497</v>
      </c>
      <c r="H27" s="5" t="s">
        <v>24</v>
      </c>
    </row>
    <row r="28" spans="1:10" x14ac:dyDescent="0.25">
      <c r="A28" s="4" t="s">
        <v>45</v>
      </c>
      <c r="B28" s="5" t="s">
        <v>46</v>
      </c>
      <c r="C28" s="5" t="s">
        <v>8</v>
      </c>
      <c r="D28" s="6">
        <v>45493</v>
      </c>
      <c r="E28" s="5"/>
      <c r="F28" s="7">
        <v>17504000</v>
      </c>
      <c r="G28" s="15">
        <v>17504000</v>
      </c>
      <c r="H28" s="5" t="s">
        <v>3</v>
      </c>
    </row>
    <row r="29" spans="1:10" x14ac:dyDescent="0.25">
      <c r="A29" s="4" t="s">
        <v>47</v>
      </c>
      <c r="B29" s="5" t="s">
        <v>48</v>
      </c>
      <c r="C29" s="5" t="s">
        <v>2</v>
      </c>
      <c r="D29" s="6">
        <v>45494</v>
      </c>
      <c r="E29" s="5">
        <v>6.25</v>
      </c>
      <c r="F29" s="7">
        <v>16702610</v>
      </c>
      <c r="G29" s="15">
        <v>521956.56</v>
      </c>
      <c r="H29" s="5" t="s">
        <v>24</v>
      </c>
    </row>
    <row r="30" spans="1:10" x14ac:dyDescent="0.25">
      <c r="A30" s="4" t="s">
        <v>49</v>
      </c>
      <c r="B30" s="5" t="s">
        <v>50</v>
      </c>
      <c r="C30" s="5" t="s">
        <v>2</v>
      </c>
      <c r="D30" s="6">
        <v>45496</v>
      </c>
      <c r="E30" s="5">
        <v>7.95</v>
      </c>
      <c r="F30" s="7">
        <v>50000000</v>
      </c>
      <c r="G30" s="15">
        <v>1987500</v>
      </c>
      <c r="H30" s="5" t="s">
        <v>3</v>
      </c>
    </row>
    <row r="31" spans="1:10" x14ac:dyDescent="0.25">
      <c r="A31" s="4" t="s">
        <v>51</v>
      </c>
      <c r="B31" s="5" t="s">
        <v>52</v>
      </c>
      <c r="C31" s="5" t="s">
        <v>2</v>
      </c>
      <c r="D31" s="6">
        <v>45496</v>
      </c>
      <c r="E31" s="5">
        <v>7.25</v>
      </c>
      <c r="F31" s="7">
        <v>13000000</v>
      </c>
      <c r="G31" s="15">
        <f>471250/2</f>
        <v>235625</v>
      </c>
      <c r="H31" s="5" t="s">
        <v>3</v>
      </c>
    </row>
    <row r="32" spans="1:10" x14ac:dyDescent="0.25">
      <c r="A32" s="4" t="s">
        <v>53</v>
      </c>
      <c r="B32" s="5" t="s">
        <v>54</v>
      </c>
      <c r="C32" s="5" t="s">
        <v>2</v>
      </c>
      <c r="D32" s="6">
        <v>45496</v>
      </c>
      <c r="E32" s="5">
        <v>7.25</v>
      </c>
      <c r="F32" s="7">
        <v>18361000</v>
      </c>
      <c r="G32" s="15">
        <f>665586.25/2</f>
        <v>332793.125</v>
      </c>
      <c r="H32" s="5" t="s">
        <v>3</v>
      </c>
    </row>
    <row r="33" spans="1:8" x14ac:dyDescent="0.25">
      <c r="A33" s="4" t="s">
        <v>55</v>
      </c>
      <c r="B33" s="5" t="s">
        <v>56</v>
      </c>
      <c r="C33" s="5" t="s">
        <v>2</v>
      </c>
      <c r="D33" s="6">
        <v>45498</v>
      </c>
      <c r="E33" s="5">
        <v>6.5</v>
      </c>
      <c r="F33" s="7">
        <v>7000000</v>
      </c>
      <c r="G33" s="15">
        <v>224000</v>
      </c>
      <c r="H33" s="5" t="s">
        <v>24</v>
      </c>
    </row>
    <row r="34" spans="1:8" x14ac:dyDescent="0.25">
      <c r="A34" s="4" t="s">
        <v>57</v>
      </c>
      <c r="B34" s="5" t="s">
        <v>58</v>
      </c>
      <c r="C34" s="5" t="s">
        <v>2</v>
      </c>
      <c r="D34" s="6">
        <v>45498</v>
      </c>
      <c r="E34" s="5">
        <v>4.5</v>
      </c>
      <c r="F34" s="7">
        <v>12909000</v>
      </c>
      <c r="G34" s="15">
        <v>290452.5</v>
      </c>
      <c r="H34" s="5" t="s">
        <v>3</v>
      </c>
    </row>
    <row r="35" spans="1:8" x14ac:dyDescent="0.25">
      <c r="A35" s="4" t="s">
        <v>59</v>
      </c>
      <c r="B35" s="5" t="s">
        <v>60</v>
      </c>
      <c r="C35" s="5" t="s">
        <v>2</v>
      </c>
      <c r="D35" s="6">
        <v>45500</v>
      </c>
      <c r="E35" s="5">
        <v>7</v>
      </c>
      <c r="F35" s="7">
        <v>2785719</v>
      </c>
      <c r="G35" s="15">
        <v>97500.17</v>
      </c>
      <c r="H35" s="5" t="s">
        <v>3</v>
      </c>
    </row>
    <row r="36" spans="1:8" x14ac:dyDescent="0.25">
      <c r="A36" s="4" t="s">
        <v>59</v>
      </c>
      <c r="B36" s="5" t="s">
        <v>60</v>
      </c>
      <c r="C36" s="5" t="s">
        <v>19</v>
      </c>
      <c r="D36" s="6">
        <v>45500</v>
      </c>
      <c r="E36" s="5"/>
      <c r="F36" s="7">
        <v>2785719</v>
      </c>
      <c r="G36" s="15">
        <v>928571.42857142852</v>
      </c>
      <c r="H36" s="5" t="s">
        <v>3</v>
      </c>
    </row>
    <row r="37" spans="1:8" x14ac:dyDescent="0.25">
      <c r="A37" s="4" t="s">
        <v>61</v>
      </c>
      <c r="B37" s="5" t="s">
        <v>62</v>
      </c>
      <c r="C37" s="5" t="s">
        <v>8</v>
      </c>
      <c r="D37" s="6">
        <v>45502</v>
      </c>
      <c r="E37" s="5"/>
      <c r="F37" s="7">
        <v>5000000</v>
      </c>
      <c r="G37" s="15">
        <v>5000000</v>
      </c>
      <c r="H37" s="5" t="s">
        <v>24</v>
      </c>
    </row>
    <row r="38" spans="1:8" x14ac:dyDescent="0.25">
      <c r="A38" s="4" t="s">
        <v>61</v>
      </c>
      <c r="B38" s="5" t="s">
        <v>62</v>
      </c>
      <c r="C38" s="5" t="s">
        <v>2</v>
      </c>
      <c r="D38" s="6">
        <v>45502</v>
      </c>
      <c r="E38" s="5">
        <v>8</v>
      </c>
      <c r="F38" s="7">
        <v>5000000</v>
      </c>
      <c r="G38" s="15">
        <v>200000</v>
      </c>
      <c r="H38" s="5" t="s">
        <v>24</v>
      </c>
    </row>
    <row r="39" spans="1:8" x14ac:dyDescent="0.25">
      <c r="A39" s="4" t="s">
        <v>63</v>
      </c>
      <c r="B39" s="5" t="s">
        <v>64</v>
      </c>
      <c r="C39" s="5" t="s">
        <v>2</v>
      </c>
      <c r="D39" s="6">
        <v>45502</v>
      </c>
      <c r="E39" s="5">
        <v>3</v>
      </c>
      <c r="F39" s="7">
        <v>9800000</v>
      </c>
      <c r="G39" s="15">
        <f>147000</f>
        <v>147000</v>
      </c>
      <c r="H39" s="5" t="s">
        <v>3</v>
      </c>
    </row>
    <row r="40" spans="1:8" x14ac:dyDescent="0.25">
      <c r="A40" s="4" t="s">
        <v>63</v>
      </c>
      <c r="B40" s="5" t="s">
        <v>64</v>
      </c>
      <c r="C40" s="5" t="s">
        <v>19</v>
      </c>
      <c r="D40" s="6">
        <v>45502</v>
      </c>
      <c r="E40" s="5"/>
      <c r="F40" s="7">
        <v>9800000</v>
      </c>
      <c r="G40" s="15">
        <v>0</v>
      </c>
      <c r="H40" s="5" t="s">
        <v>3</v>
      </c>
    </row>
    <row r="41" spans="1:8" x14ac:dyDescent="0.25">
      <c r="A41" s="4" t="s">
        <v>65</v>
      </c>
      <c r="B41" s="5" t="s">
        <v>66</v>
      </c>
      <c r="C41" s="5" t="s">
        <v>2</v>
      </c>
      <c r="D41" s="6">
        <v>45502</v>
      </c>
      <c r="E41" s="5">
        <v>7.5</v>
      </c>
      <c r="F41" s="7">
        <v>8551889</v>
      </c>
      <c r="G41" s="15">
        <v>320695.84000000003</v>
      </c>
      <c r="H41" s="5" t="s">
        <v>24</v>
      </c>
    </row>
    <row r="42" spans="1:8" x14ac:dyDescent="0.25">
      <c r="A42" s="4" t="s">
        <v>67</v>
      </c>
      <c r="B42" s="5" t="s">
        <v>68</v>
      </c>
      <c r="C42" s="5" t="s">
        <v>2</v>
      </c>
      <c r="D42" s="6">
        <v>45503</v>
      </c>
      <c r="E42" s="5">
        <v>7</v>
      </c>
      <c r="F42" s="7">
        <v>7000000</v>
      </c>
      <c r="G42" s="15">
        <f>245000/2</f>
        <v>122500</v>
      </c>
      <c r="H42" s="5" t="s">
        <v>3</v>
      </c>
    </row>
    <row r="43" spans="1:8" x14ac:dyDescent="0.25">
      <c r="A43" s="4" t="s">
        <v>67</v>
      </c>
      <c r="B43" s="5" t="s">
        <v>68</v>
      </c>
      <c r="C43" s="5" t="s">
        <v>19</v>
      </c>
      <c r="D43" s="6">
        <v>45503</v>
      </c>
      <c r="E43" s="5"/>
      <c r="F43" s="7">
        <v>7000000</v>
      </c>
      <c r="G43" s="15">
        <v>0</v>
      </c>
      <c r="H43" s="5" t="s">
        <v>3</v>
      </c>
    </row>
    <row r="44" spans="1:8" x14ac:dyDescent="0.25">
      <c r="A44" s="4" t="s">
        <v>69</v>
      </c>
      <c r="B44" s="5" t="s">
        <v>70</v>
      </c>
      <c r="C44" s="5" t="s">
        <v>2</v>
      </c>
      <c r="D44" s="6">
        <v>45503</v>
      </c>
      <c r="E44" s="5">
        <v>7</v>
      </c>
      <c r="F44" s="7">
        <v>20305000</v>
      </c>
      <c r="G44" s="15">
        <v>710675</v>
      </c>
      <c r="H44" s="5" t="s">
        <v>3</v>
      </c>
    </row>
    <row r="45" spans="1:8" x14ac:dyDescent="0.25">
      <c r="A45" s="4" t="s">
        <v>71</v>
      </c>
      <c r="B45" s="5" t="s">
        <v>72</v>
      </c>
      <c r="C45" s="5" t="s">
        <v>2</v>
      </c>
      <c r="D45" s="6">
        <v>45503</v>
      </c>
      <c r="E45" s="5">
        <v>3</v>
      </c>
      <c r="F45" s="7">
        <v>45000000</v>
      </c>
      <c r="G45" s="15">
        <v>673150</v>
      </c>
      <c r="H45" s="5" t="s">
        <v>3</v>
      </c>
    </row>
    <row r="46" spans="1:8" x14ac:dyDescent="0.25">
      <c r="A46" s="10" t="s">
        <v>73</v>
      </c>
      <c r="B46" s="11" t="s">
        <v>74</v>
      </c>
      <c r="C46" s="11" t="s">
        <v>2</v>
      </c>
      <c r="D46" s="12">
        <v>45504</v>
      </c>
      <c r="E46" s="11">
        <v>7</v>
      </c>
      <c r="F46" s="13">
        <v>11697768</v>
      </c>
      <c r="G46" s="17">
        <v>409421.88</v>
      </c>
      <c r="H46" s="11" t="s">
        <v>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8D2074DD83947B26B7548ECFBBBFD" ma:contentTypeVersion="9" ma:contentTypeDescription="Create a new document." ma:contentTypeScope="" ma:versionID="b7f30dbc39d755311d93006624750dd1">
  <xsd:schema xmlns:xsd="http://www.w3.org/2001/XMLSchema" xmlns:xs="http://www.w3.org/2001/XMLSchema" xmlns:p="http://schemas.microsoft.com/office/2006/metadata/properties" xmlns:ns3="f2f42446-d5db-4977-813b-cbc49c1f107b" xmlns:ns4="378e4532-404c-4a26-a9c8-17e6669ccfa2" targetNamespace="http://schemas.microsoft.com/office/2006/metadata/properties" ma:root="true" ma:fieldsID="61f96a7f35fafb0b7b06d8b95f3deb2f" ns3:_="" ns4:_="">
    <xsd:import namespace="f2f42446-d5db-4977-813b-cbc49c1f107b"/>
    <xsd:import namespace="378e4532-404c-4a26-a9c8-17e6669ccf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42446-d5db-4977-813b-cbc49c1f10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e4532-404c-4a26-a9c8-17e6669ccf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75CB47-05ED-4897-9F8B-13BB898B62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06D1B-1D51-424F-84C1-8B6B588B4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f42446-d5db-4977-813b-cbc49c1f107b"/>
    <ds:schemaRef ds:uri="378e4532-404c-4a26-a9c8-17e6669ccf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66AB2C-2C5E-4520-8AE2-D79C91B463B9}">
  <ds:schemaRefs>
    <ds:schemaRef ds:uri="http://purl.org/dc/elements/1.1/"/>
    <ds:schemaRef ds:uri="http://purl.org/dc/dcmitype/"/>
    <ds:schemaRef ds:uri="http://schemas.microsoft.com/office/2006/documentManagement/types"/>
    <ds:schemaRef ds:uri="378e4532-404c-4a26-a9c8-17e6669ccfa2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f2f42446-d5db-4977-813b-cbc49c1f107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 (25)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2024-06-26T14:10:18Z</dcterms:created>
  <dcterms:modified xsi:type="dcterms:W3CDTF">2024-08-02T20:22:48Z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0x0101003CB8D2074DD83947B26B7548ECFBBBFD</vt:lpwstr>
  </property>
</Properties>
</file>